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300 Netz\303 Tarife\01 Tarifhochrechnung\2026\"/>
    </mc:Choice>
  </mc:AlternateContent>
  <xr:revisionPtr revIDLastSave="0" documentId="13_ncr:1_{1AB3BB2B-39C1-483D-BD53-DB34DD6825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sistarif" sheetId="1" r:id="rId1"/>
  </sheets>
  <definedNames>
    <definedName name="_xlnm.Print_Area" localSheetId="0">Basistarif!$A$1:$H$38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10" i="1"/>
  <c r="D21" i="1"/>
  <c r="H21" i="1" s="1"/>
  <c r="F7" i="1"/>
  <c r="F8" i="1"/>
  <c r="D16" i="1"/>
  <c r="H16" i="1" s="1"/>
  <c r="D32" i="1" l="1"/>
  <c r="H32" i="1"/>
  <c r="D31" i="1"/>
  <c r="D26" i="1"/>
  <c r="D27" i="1"/>
  <c r="D17" i="1"/>
  <c r="D23" i="1"/>
  <c r="D24" i="1"/>
  <c r="D25" i="1"/>
  <c r="H26" i="1"/>
  <c r="H24" i="1"/>
  <c r="H17" i="1"/>
  <c r="H25" i="1"/>
  <c r="H27" i="1"/>
  <c r="H31" i="1"/>
  <c r="H34" i="1" s="1"/>
  <c r="H23" i="1"/>
  <c r="H29" i="1" l="1"/>
  <c r="H19" i="1"/>
  <c r="H36" i="1" l="1"/>
  <c r="H37" i="1" s="1"/>
  <c r="H38" i="1" s="1"/>
</calcChain>
</file>

<file path=xl/sharedStrings.xml><?xml version="1.0" encoding="utf-8"?>
<sst xmlns="http://schemas.openxmlformats.org/spreadsheetml/2006/main" count="63" uniqueCount="38">
  <si>
    <t>Netzkosten</t>
  </si>
  <si>
    <t>Energiekosten</t>
  </si>
  <si>
    <t>CHF/Monat</t>
  </si>
  <si>
    <t>Rp./kWh</t>
  </si>
  <si>
    <t>Monate</t>
  </si>
  <si>
    <t>kWh</t>
  </si>
  <si>
    <t>Zählerstand</t>
  </si>
  <si>
    <t>Anfangsstand</t>
  </si>
  <si>
    <t>Endstand</t>
  </si>
  <si>
    <t>Verbrauch</t>
  </si>
  <si>
    <t>Anzahl Monate</t>
  </si>
  <si>
    <t>CHF</t>
  </si>
  <si>
    <t>Total exkl. MWST</t>
  </si>
  <si>
    <t>Total inkl. MWST</t>
  </si>
  <si>
    <t>Zusammenstellung</t>
  </si>
  <si>
    <t>Konzessionsabgabe an Gemeinde</t>
  </si>
  <si>
    <t>Systemdienstleistungen, Förder- und öffentliche Abgaben</t>
  </si>
  <si>
    <t>Gesetzliche Förderabgabe (KEV) und Schutz der Gewässer/Fische</t>
  </si>
  <si>
    <t>Basistarif für Endkunden NE 7</t>
  </si>
  <si>
    <t>(Verbrauch unter 100'000 kWh pro Jahr)</t>
  </si>
  <si>
    <t>Obis</t>
  </si>
  <si>
    <t>1.8.1</t>
  </si>
  <si>
    <t>1.8.2</t>
  </si>
  <si>
    <t>Stromreserve</t>
  </si>
  <si>
    <t>Zuzüglich 8.1% MWST</t>
  </si>
  <si>
    <t>Basistarif 2026</t>
  </si>
  <si>
    <t>Messwesen</t>
  </si>
  <si>
    <t>Messpunkt</t>
  </si>
  <si>
    <t>Solidarisierte Kosten</t>
  </si>
  <si>
    <t>Tagespreis Winter 01.10. - 31.03.</t>
  </si>
  <si>
    <t>Nachtpreis Winter 01.10. - 31.03.</t>
  </si>
  <si>
    <t>Nachtpreis Sommer 01.04. - 30.09.</t>
  </si>
  <si>
    <t>Netzgrundpreis</t>
  </si>
  <si>
    <t>Netz Einheitstarif</t>
  </si>
  <si>
    <t>Swissgrid SDL</t>
  </si>
  <si>
    <t>Tagespreis Sommer 01.04. - 30.09.</t>
  </si>
  <si>
    <t>Energie Sommerpreis 01.04. - 30.09.</t>
  </si>
  <si>
    <t>Energie Winterpreis  01.10. - 31.03.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</si>
</sst>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#,##0.00_ ;\-#,##0.00\ "/>
  </numFmts>
  <fonts count="1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5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color indexed="9"/>
      <name val="Arial"/>
      <family val="2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1" fillId="3" borderId="1" xfId="0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43" fontId="1" fillId="3" borderId="2" xfId="1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3" borderId="3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43" fontId="1" fillId="3" borderId="0" xfId="1" applyFont="1" applyFill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43" fontId="9" fillId="3" borderId="0" xfId="1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43" fontId="2" fillId="3" borderId="0" xfId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8" xfId="0" applyFont="1" applyFill="1" applyBorder="1" applyAlignment="1">
      <alignment vertical="center"/>
    </xf>
    <xf numFmtId="49" fontId="2" fillId="3" borderId="0" xfId="0" applyNumberFormat="1" applyFont="1" applyFill="1" applyAlignment="1">
      <alignment vertical="center"/>
    </xf>
    <xf numFmtId="164" fontId="2" fillId="2" borderId="6" xfId="1" applyNumberFormat="1" applyFont="1" applyFill="1" applyBorder="1" applyAlignment="1" applyProtection="1">
      <alignment vertical="center"/>
      <protection locked="0" hidden="1"/>
    </xf>
    <xf numFmtId="164" fontId="2" fillId="2" borderId="15" xfId="1" applyNumberFormat="1" applyFont="1" applyFill="1" applyBorder="1" applyAlignment="1" applyProtection="1">
      <alignment vertical="center"/>
      <protection locked="0" hidden="1"/>
    </xf>
    <xf numFmtId="164" fontId="2" fillId="3" borderId="6" xfId="1" applyNumberFormat="1" applyFont="1" applyFill="1" applyBorder="1" applyAlignment="1">
      <alignment vertical="center"/>
    </xf>
    <xf numFmtId="165" fontId="2" fillId="2" borderId="6" xfId="1" applyNumberFormat="1" applyFont="1" applyFill="1" applyBorder="1" applyAlignment="1" applyProtection="1">
      <alignment vertical="center"/>
      <protection locked="0" hidden="1"/>
    </xf>
    <xf numFmtId="0" fontId="1" fillId="3" borderId="9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43" fontId="2" fillId="3" borderId="4" xfId="1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43" fontId="2" fillId="3" borderId="5" xfId="1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3" borderId="12" xfId="0" applyFont="1" applyFill="1" applyBorder="1" applyAlignment="1">
      <alignment horizontal="center" vertical="center"/>
    </xf>
    <xf numFmtId="43" fontId="6" fillId="3" borderId="0" xfId="1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43" fontId="2" fillId="3" borderId="13" xfId="1" applyFont="1" applyFill="1" applyBorder="1" applyAlignment="1">
      <alignment vertical="center"/>
    </xf>
    <xf numFmtId="164" fontId="2" fillId="3" borderId="0" xfId="1" applyNumberFormat="1" applyFont="1" applyFill="1" applyBorder="1" applyAlignment="1">
      <alignment vertical="center"/>
    </xf>
    <xf numFmtId="43" fontId="2" fillId="3" borderId="13" xfId="0" applyNumberFormat="1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3" fillId="3" borderId="9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43" fontId="5" fillId="3" borderId="4" xfId="1" applyFont="1" applyFill="1" applyBorder="1" applyAlignment="1">
      <alignment vertical="center"/>
    </xf>
    <xf numFmtId="43" fontId="7" fillId="3" borderId="4" xfId="1" applyFont="1" applyFill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43" fontId="5" fillId="3" borderId="10" xfId="0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43" fontId="6" fillId="3" borderId="5" xfId="1" applyFont="1" applyFill="1" applyBorder="1" applyAlignment="1">
      <alignment vertical="center"/>
    </xf>
    <xf numFmtId="0" fontId="6" fillId="3" borderId="5" xfId="0" applyFont="1" applyFill="1" applyBorder="1" applyAlignment="1">
      <alignment vertical="center"/>
    </xf>
    <xf numFmtId="0" fontId="2" fillId="3" borderId="0" xfId="0" applyFont="1" applyFill="1" applyAlignment="1">
      <alignment vertical="center" wrapText="1" readingOrder="1"/>
    </xf>
    <xf numFmtId="0" fontId="2" fillId="3" borderId="13" xfId="0" applyFont="1" applyFill="1" applyBorder="1" applyAlignment="1">
      <alignment vertical="center"/>
    </xf>
    <xf numFmtId="43" fontId="6" fillId="3" borderId="4" xfId="1" applyFont="1" applyFill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43" fontId="5" fillId="3" borderId="12" xfId="0" applyNumberFormat="1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43" fontId="2" fillId="3" borderId="2" xfId="1" applyFont="1" applyFill="1" applyBorder="1" applyAlignment="1">
      <alignment vertical="center"/>
    </xf>
    <xf numFmtId="43" fontId="2" fillId="3" borderId="14" xfId="0" applyNumberFormat="1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43" fontId="5" fillId="3" borderId="0" xfId="1" applyFont="1" applyFill="1" applyBorder="1" applyAlignment="1">
      <alignment vertical="center"/>
    </xf>
    <xf numFmtId="43" fontId="5" fillId="3" borderId="16" xfId="0" applyNumberFormat="1" applyFont="1" applyFill="1" applyBorder="1" applyAlignment="1">
      <alignment vertical="center"/>
    </xf>
    <xf numFmtId="43" fontId="1" fillId="0" borderId="0" xfId="1" applyFont="1" applyAlignment="1">
      <alignment vertical="center"/>
    </xf>
    <xf numFmtId="0" fontId="2" fillId="5" borderId="0" xfId="0" applyFont="1" applyFill="1" applyAlignment="1">
      <alignment vertical="center"/>
    </xf>
    <xf numFmtId="43" fontId="5" fillId="3" borderId="13" xfId="1" applyFont="1" applyFill="1" applyBorder="1" applyAlignment="1">
      <alignment vertical="center"/>
    </xf>
    <xf numFmtId="0" fontId="3" fillId="3" borderId="3" xfId="0" applyFont="1" applyFill="1" applyBorder="1"/>
    <xf numFmtId="0" fontId="8" fillId="4" borderId="0" xfId="0" applyFont="1" applyFill="1" applyAlignment="1">
      <alignment horizontal="left" vertical="center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80597</xdr:colOff>
      <xdr:row>0</xdr:row>
      <xdr:rowOff>73269</xdr:rowOff>
    </xdr:from>
    <xdr:to>
      <xdr:col>2</xdr:col>
      <xdr:colOff>622788</xdr:colOff>
      <xdr:row>0</xdr:row>
      <xdr:rowOff>518592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F66521B7-7DCF-9056-D8B0-DA6281E4D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597" y="73269"/>
          <a:ext cx="1252903" cy="4453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showGridLines="0" tabSelected="1" view="pageBreakPreview" topLeftCell="A16" zoomScale="130" zoomScaleNormal="120" zoomScaleSheetLayoutView="130" workbookViewId="0">
      <selection activeCell="E12" sqref="E12"/>
    </sheetView>
  </sheetViews>
  <sheetFormatPr baseColWidth="10" defaultRowHeight="12.75" x14ac:dyDescent="0.2"/>
  <cols>
    <col min="1" max="1" width="5.28515625" style="5" customWidth="1"/>
    <col min="2" max="2" width="5.42578125" style="5" customWidth="1"/>
    <col min="3" max="3" width="26.42578125" style="5" customWidth="1"/>
    <col min="4" max="4" width="10.5703125" style="59" customWidth="1"/>
    <col min="5" max="5" width="9.5703125" style="59" customWidth="1"/>
    <col min="6" max="6" width="8.28515625" style="59" customWidth="1"/>
    <col min="7" max="7" width="7.5703125" style="5" customWidth="1"/>
    <col min="8" max="8" width="12.140625" style="5" customWidth="1"/>
    <col min="9" max="16384" width="11.42578125" style="5"/>
  </cols>
  <sheetData>
    <row r="1" spans="1:10" ht="44.25" customHeight="1" x14ac:dyDescent="0.2">
      <c r="A1" s="1"/>
      <c r="B1" s="2"/>
      <c r="C1" s="2"/>
      <c r="D1" s="3"/>
      <c r="E1" s="3"/>
      <c r="F1" s="3"/>
      <c r="G1" s="2"/>
      <c r="H1" s="4"/>
    </row>
    <row r="2" spans="1:10" ht="25.5" customHeight="1" x14ac:dyDescent="0.2">
      <c r="A2" s="62" t="s">
        <v>18</v>
      </c>
      <c r="B2" s="7"/>
      <c r="C2" s="7"/>
      <c r="D2" s="8"/>
      <c r="E2" s="8"/>
      <c r="F2" s="8"/>
      <c r="G2" s="7"/>
      <c r="H2" s="9"/>
    </row>
    <row r="3" spans="1:10" ht="14.25" customHeight="1" x14ac:dyDescent="0.2">
      <c r="A3" s="10" t="s">
        <v>19</v>
      </c>
      <c r="B3" s="7"/>
      <c r="C3" s="7"/>
      <c r="D3" s="8"/>
      <c r="E3" s="8"/>
      <c r="F3" s="8"/>
      <c r="G3" s="7"/>
      <c r="H3" s="9"/>
    </row>
    <row r="4" spans="1:10" ht="14.25" customHeight="1" x14ac:dyDescent="0.2">
      <c r="A4" s="10"/>
      <c r="B4" s="7"/>
      <c r="C4" s="7"/>
      <c r="D4" s="8"/>
      <c r="E4" s="8"/>
      <c r="F4" s="8"/>
      <c r="G4" s="7"/>
      <c r="H4" s="9"/>
    </row>
    <row r="5" spans="1:10" ht="20.25" customHeight="1" x14ac:dyDescent="0.2">
      <c r="A5" s="10"/>
      <c r="B5" s="63" t="s">
        <v>25</v>
      </c>
      <c r="C5" s="63"/>
      <c r="D5" s="11"/>
      <c r="E5" s="8"/>
      <c r="F5" s="8"/>
      <c r="G5" s="7"/>
      <c r="H5" s="9"/>
    </row>
    <row r="6" spans="1:10" ht="23.25" customHeight="1" x14ac:dyDescent="0.2">
      <c r="A6" s="12"/>
      <c r="B6" s="13" t="s">
        <v>20</v>
      </c>
      <c r="C6" s="13" t="s">
        <v>6</v>
      </c>
      <c r="D6" s="14" t="s">
        <v>7</v>
      </c>
      <c r="E6" s="14" t="s">
        <v>8</v>
      </c>
      <c r="F6" s="14" t="s">
        <v>9</v>
      </c>
      <c r="G6" s="15"/>
      <c r="H6" s="16"/>
    </row>
    <row r="7" spans="1:10" ht="14.25" customHeight="1" x14ac:dyDescent="0.2">
      <c r="A7" s="12"/>
      <c r="B7" s="17" t="s">
        <v>21</v>
      </c>
      <c r="C7" s="15" t="s">
        <v>29</v>
      </c>
      <c r="D7" s="18">
        <v>1</v>
      </c>
      <c r="E7" s="19">
        <v>1500</v>
      </c>
      <c r="F7" s="20">
        <f>SUM(E7-D7)</f>
        <v>1499</v>
      </c>
      <c r="G7" s="15" t="s">
        <v>5</v>
      </c>
      <c r="H7" s="16"/>
      <c r="J7" s="15"/>
    </row>
    <row r="8" spans="1:10" ht="14.25" customHeight="1" x14ac:dyDescent="0.2">
      <c r="A8" s="12"/>
      <c r="B8" s="17" t="s">
        <v>22</v>
      </c>
      <c r="C8" s="15" t="s">
        <v>30</v>
      </c>
      <c r="D8" s="18">
        <v>1</v>
      </c>
      <c r="E8" s="19">
        <v>500</v>
      </c>
      <c r="F8" s="20">
        <f>SUM(E8-D8)</f>
        <v>499</v>
      </c>
      <c r="G8" s="15" t="s">
        <v>5</v>
      </c>
      <c r="H8" s="16"/>
      <c r="J8" s="15"/>
    </row>
    <row r="9" spans="1:10" ht="14.25" customHeight="1" x14ac:dyDescent="0.2">
      <c r="A9" s="12"/>
      <c r="B9" s="15"/>
      <c r="C9" s="15"/>
      <c r="D9" s="14"/>
      <c r="E9" s="14"/>
      <c r="F9" s="14"/>
      <c r="G9" s="15"/>
      <c r="H9" s="16"/>
    </row>
    <row r="10" spans="1:10" ht="14.25" customHeight="1" x14ac:dyDescent="0.2">
      <c r="A10" s="12"/>
      <c r="B10" s="17" t="s">
        <v>21</v>
      </c>
      <c r="C10" s="15" t="s">
        <v>35</v>
      </c>
      <c r="D10" s="18">
        <v>1</v>
      </c>
      <c r="E10" s="19">
        <v>1500</v>
      </c>
      <c r="F10" s="20">
        <f>SUM(E10-D10)</f>
        <v>1499</v>
      </c>
      <c r="G10" s="15" t="s">
        <v>5</v>
      </c>
      <c r="H10" s="16"/>
    </row>
    <row r="11" spans="1:10" ht="14.25" customHeight="1" x14ac:dyDescent="0.2">
      <c r="A11" s="12"/>
      <c r="B11" s="17" t="s">
        <v>22</v>
      </c>
      <c r="C11" s="15" t="s">
        <v>31</v>
      </c>
      <c r="D11" s="18">
        <v>1</v>
      </c>
      <c r="E11" s="19">
        <v>500</v>
      </c>
      <c r="F11" s="20">
        <f>SUM(E11-D11)</f>
        <v>499</v>
      </c>
      <c r="G11" s="15" t="s">
        <v>5</v>
      </c>
      <c r="H11" s="16"/>
    </row>
    <row r="12" spans="1:10" ht="14.25" customHeight="1" x14ac:dyDescent="0.2">
      <c r="A12" s="12"/>
      <c r="B12" s="17"/>
      <c r="C12" s="15"/>
      <c r="D12" s="15"/>
      <c r="E12" s="15"/>
      <c r="F12" s="15"/>
      <c r="G12" s="15"/>
      <c r="H12" s="16"/>
    </row>
    <row r="13" spans="1:10" ht="14.25" customHeight="1" x14ac:dyDescent="0.2">
      <c r="A13" s="12"/>
      <c r="B13" s="15"/>
      <c r="C13" s="15" t="s">
        <v>10</v>
      </c>
      <c r="D13" s="21">
        <v>12</v>
      </c>
      <c r="E13" s="14"/>
      <c r="F13" s="14"/>
      <c r="G13" s="15"/>
      <c r="H13" s="16"/>
    </row>
    <row r="14" spans="1:10" ht="14.25" customHeight="1" x14ac:dyDescent="0.2">
      <c r="A14" s="22"/>
      <c r="B14" s="23"/>
      <c r="C14" s="23"/>
      <c r="D14" s="24"/>
      <c r="E14" s="24"/>
      <c r="F14" s="24"/>
      <c r="G14" s="23"/>
      <c r="H14" s="25" t="s">
        <v>11</v>
      </c>
    </row>
    <row r="15" spans="1:10" ht="14.25" customHeight="1" x14ac:dyDescent="0.2">
      <c r="A15" s="26"/>
      <c r="B15" s="27" t="s">
        <v>0</v>
      </c>
      <c r="C15" s="27"/>
      <c r="D15" s="28"/>
      <c r="E15" s="28"/>
      <c r="F15" s="28"/>
      <c r="G15" s="29"/>
      <c r="H15" s="30"/>
    </row>
    <row r="16" spans="1:10" ht="14.25" customHeight="1" x14ac:dyDescent="0.2">
      <c r="A16" s="12"/>
      <c r="B16" s="13"/>
      <c r="C16" s="15" t="s">
        <v>32</v>
      </c>
      <c r="D16" s="14">
        <f>SUM(D13)</f>
        <v>12</v>
      </c>
      <c r="E16" s="31" t="s">
        <v>4</v>
      </c>
      <c r="F16" s="14">
        <v>5</v>
      </c>
      <c r="G16" s="32" t="s">
        <v>2</v>
      </c>
      <c r="H16" s="33">
        <f>SUM(D16*F16)</f>
        <v>60</v>
      </c>
    </row>
    <row r="17" spans="1:8" ht="14.25" customHeight="1" x14ac:dyDescent="0.2">
      <c r="A17" s="12"/>
      <c r="B17" s="15"/>
      <c r="C17" s="15" t="s">
        <v>33</v>
      </c>
      <c r="D17" s="34">
        <f>$F$7+$F$8+$F$10+$F$11</f>
        <v>3996</v>
      </c>
      <c r="E17" s="31" t="s">
        <v>5</v>
      </c>
      <c r="F17" s="14">
        <v>9.1999999999999993</v>
      </c>
      <c r="G17" s="32" t="s">
        <v>3</v>
      </c>
      <c r="H17" s="35">
        <f>SUM(D17*F17)/100</f>
        <v>367.63199999999995</v>
      </c>
    </row>
    <row r="18" spans="1:8" s="37" customFormat="1" ht="8.25" customHeight="1" x14ac:dyDescent="0.2">
      <c r="A18" s="36"/>
      <c r="B18" s="15"/>
      <c r="C18" s="15"/>
      <c r="D18" s="14"/>
      <c r="E18" s="31"/>
      <c r="F18" s="14"/>
      <c r="G18" s="32"/>
      <c r="H18" s="35"/>
    </row>
    <row r="19" spans="1:8" s="44" customFormat="1" ht="14.25" customHeight="1" x14ac:dyDescent="0.2">
      <c r="A19" s="38"/>
      <c r="B19" s="39"/>
      <c r="C19" s="39" t="s">
        <v>12</v>
      </c>
      <c r="D19" s="40"/>
      <c r="E19" s="41"/>
      <c r="F19" s="40"/>
      <c r="G19" s="42"/>
      <c r="H19" s="43">
        <f>SUM(H16:H18)</f>
        <v>427.63199999999995</v>
      </c>
    </row>
    <row r="20" spans="1:8" ht="14.25" customHeight="1" x14ac:dyDescent="0.2">
      <c r="A20" s="26"/>
      <c r="B20" s="27" t="s">
        <v>26</v>
      </c>
      <c r="C20" s="27"/>
      <c r="D20" s="28"/>
      <c r="E20" s="28"/>
      <c r="F20" s="28"/>
      <c r="G20" s="29"/>
      <c r="H20" s="30"/>
    </row>
    <row r="21" spans="1:8" ht="14.25" customHeight="1" x14ac:dyDescent="0.2">
      <c r="A21" s="12"/>
      <c r="B21" s="13"/>
      <c r="C21" s="15" t="s">
        <v>27</v>
      </c>
      <c r="D21" s="14">
        <f>SUM(D13)</f>
        <v>12</v>
      </c>
      <c r="E21" s="31" t="s">
        <v>4</v>
      </c>
      <c r="F21" s="14">
        <v>6</v>
      </c>
      <c r="G21" s="32" t="s">
        <v>2</v>
      </c>
      <c r="H21" s="61">
        <f>SUM(D21*F21)</f>
        <v>72</v>
      </c>
    </row>
    <row r="22" spans="1:8" ht="14.25" customHeight="1" x14ac:dyDescent="0.2">
      <c r="A22" s="26"/>
      <c r="B22" s="27" t="s">
        <v>16</v>
      </c>
      <c r="C22" s="29"/>
      <c r="D22" s="28"/>
      <c r="E22" s="45"/>
      <c r="F22" s="28"/>
      <c r="G22" s="46"/>
      <c r="H22" s="30"/>
    </row>
    <row r="23" spans="1:8" ht="14.25" customHeight="1" x14ac:dyDescent="0.2">
      <c r="A23" s="12"/>
      <c r="B23" s="15"/>
      <c r="C23" s="15" t="s">
        <v>15</v>
      </c>
      <c r="D23" s="34">
        <f t="shared" ref="D23:D27" si="0">$F$7+$F$8+$F$10+$F$11</f>
        <v>3996</v>
      </c>
      <c r="E23" s="31" t="s">
        <v>5</v>
      </c>
      <c r="F23" s="14">
        <v>1</v>
      </c>
      <c r="G23" s="32" t="s">
        <v>3</v>
      </c>
      <c r="H23" s="35">
        <f>SUM(D23*F23)/100</f>
        <v>39.96</v>
      </c>
    </row>
    <row r="24" spans="1:8" ht="27.75" customHeight="1" x14ac:dyDescent="0.2">
      <c r="A24" s="12"/>
      <c r="B24" s="15"/>
      <c r="C24" s="47" t="s">
        <v>17</v>
      </c>
      <c r="D24" s="34">
        <f t="shared" si="0"/>
        <v>3996</v>
      </c>
      <c r="E24" s="31" t="s">
        <v>5</v>
      </c>
      <c r="F24" s="14">
        <v>2.2999999999999998</v>
      </c>
      <c r="G24" s="32" t="s">
        <v>3</v>
      </c>
      <c r="H24" s="35">
        <f>SUM(D24*F24)/100</f>
        <v>91.907999999999987</v>
      </c>
    </row>
    <row r="25" spans="1:8" ht="14.25" customHeight="1" x14ac:dyDescent="0.2">
      <c r="A25" s="12"/>
      <c r="B25" s="15"/>
      <c r="C25" s="15" t="s">
        <v>34</v>
      </c>
      <c r="D25" s="34">
        <f t="shared" si="0"/>
        <v>3996</v>
      </c>
      <c r="E25" s="31" t="s">
        <v>5</v>
      </c>
      <c r="F25" s="14">
        <v>0.27</v>
      </c>
      <c r="G25" s="32" t="s">
        <v>3</v>
      </c>
      <c r="H25" s="35">
        <f>SUM(D25*F25)/100</f>
        <v>10.789200000000001</v>
      </c>
    </row>
    <row r="26" spans="1:8" ht="14.25" customHeight="1" x14ac:dyDescent="0.2">
      <c r="A26" s="12"/>
      <c r="B26" s="15"/>
      <c r="C26" s="15" t="s">
        <v>23</v>
      </c>
      <c r="D26" s="34">
        <f t="shared" si="0"/>
        <v>3996</v>
      </c>
      <c r="E26" s="31" t="s">
        <v>5</v>
      </c>
      <c r="F26" s="14">
        <v>0.41</v>
      </c>
      <c r="G26" s="32" t="s">
        <v>3</v>
      </c>
      <c r="H26" s="35">
        <f>SUM(D26*F26)/100</f>
        <v>16.383599999999998</v>
      </c>
    </row>
    <row r="27" spans="1:8" ht="14.25" customHeight="1" x14ac:dyDescent="0.2">
      <c r="A27" s="12"/>
      <c r="B27" s="15"/>
      <c r="C27" s="15" t="s">
        <v>28</v>
      </c>
      <c r="D27" s="34">
        <f t="shared" si="0"/>
        <v>3996</v>
      </c>
      <c r="E27" s="31" t="s">
        <v>5</v>
      </c>
      <c r="F27" s="14">
        <v>0.05</v>
      </c>
      <c r="G27" s="32" t="s">
        <v>3</v>
      </c>
      <c r="H27" s="35">
        <f>SUM(D27*F27)/100</f>
        <v>1.9980000000000002</v>
      </c>
    </row>
    <row r="28" spans="1:8" ht="7.5" customHeight="1" x14ac:dyDescent="0.2">
      <c r="A28" s="12"/>
      <c r="B28" s="15"/>
      <c r="C28" s="15"/>
      <c r="D28" s="14"/>
      <c r="E28" s="31"/>
      <c r="F28" s="14"/>
      <c r="G28" s="32"/>
      <c r="H28" s="48"/>
    </row>
    <row r="29" spans="1:8" ht="14.25" customHeight="1" x14ac:dyDescent="0.2">
      <c r="A29" s="22"/>
      <c r="B29" s="23"/>
      <c r="C29" s="39" t="s">
        <v>12</v>
      </c>
      <c r="D29" s="24"/>
      <c r="E29" s="49"/>
      <c r="F29" s="24"/>
      <c r="G29" s="50"/>
      <c r="H29" s="43">
        <f>SUM(H23:H28)</f>
        <v>161.03879999999998</v>
      </c>
    </row>
    <row r="30" spans="1:8" ht="14.25" customHeight="1" x14ac:dyDescent="0.2">
      <c r="A30" s="26"/>
      <c r="B30" s="27" t="s">
        <v>1</v>
      </c>
      <c r="C30" s="27"/>
      <c r="D30" s="28"/>
      <c r="E30" s="45"/>
      <c r="F30" s="28"/>
      <c r="G30" s="46"/>
      <c r="H30" s="30"/>
    </row>
    <row r="31" spans="1:8" ht="14.25" customHeight="1" x14ac:dyDescent="0.2">
      <c r="A31" s="12"/>
      <c r="B31" s="15"/>
      <c r="C31" s="60" t="s">
        <v>37</v>
      </c>
      <c r="D31" s="34">
        <f>SUM(F7+F8)</f>
        <v>1998</v>
      </c>
      <c r="E31" s="31" t="s">
        <v>5</v>
      </c>
      <c r="F31" s="14">
        <v>11.5</v>
      </c>
      <c r="G31" s="32" t="s">
        <v>3</v>
      </c>
      <c r="H31" s="35">
        <f>SUM(D31*F31)/100</f>
        <v>229.77</v>
      </c>
    </row>
    <row r="32" spans="1:8" ht="14.25" customHeight="1" x14ac:dyDescent="0.2">
      <c r="A32" s="12"/>
      <c r="B32" s="15"/>
      <c r="C32" s="60" t="s">
        <v>36</v>
      </c>
      <c r="D32" s="34">
        <f>SUM(F10+F11)</f>
        <v>1998</v>
      </c>
      <c r="E32" s="31" t="s">
        <v>5</v>
      </c>
      <c r="F32" s="14">
        <v>8.5</v>
      </c>
      <c r="G32" s="32" t="s">
        <v>3</v>
      </c>
      <c r="H32" s="35">
        <f>SUM(D32*F32)/100</f>
        <v>169.83</v>
      </c>
    </row>
    <row r="33" spans="1:8" ht="7.5" customHeight="1" x14ac:dyDescent="0.2">
      <c r="A33" s="12"/>
      <c r="B33" s="15"/>
      <c r="C33" s="15"/>
      <c r="D33" s="14"/>
      <c r="E33" s="14"/>
      <c r="F33" s="14"/>
      <c r="G33" s="15"/>
      <c r="H33" s="48"/>
    </row>
    <row r="34" spans="1:8" ht="14.25" customHeight="1" thickBot="1" x14ac:dyDescent="0.25">
      <c r="A34" s="12"/>
      <c r="B34" s="15"/>
      <c r="C34" s="39" t="s">
        <v>12</v>
      </c>
      <c r="D34" s="14"/>
      <c r="E34" s="14"/>
      <c r="F34" s="14"/>
      <c r="G34" s="15"/>
      <c r="H34" s="51">
        <f>SUM(H30:H33)</f>
        <v>399.6</v>
      </c>
    </row>
    <row r="35" spans="1:8" ht="14.25" customHeight="1" x14ac:dyDescent="0.2">
      <c r="A35" s="1"/>
      <c r="B35" s="52" t="s">
        <v>14</v>
      </c>
      <c r="C35" s="53"/>
      <c r="D35" s="54"/>
      <c r="E35" s="54"/>
      <c r="F35" s="54"/>
      <c r="G35" s="53"/>
      <c r="H35" s="55"/>
    </row>
    <row r="36" spans="1:8" s="56" customFormat="1" ht="14.25" customHeight="1" x14ac:dyDescent="0.2">
      <c r="A36" s="12"/>
      <c r="B36" s="15"/>
      <c r="C36" s="15" t="s">
        <v>12</v>
      </c>
      <c r="D36" s="14"/>
      <c r="E36" s="14"/>
      <c r="F36" s="14"/>
      <c r="G36" s="15"/>
      <c r="H36" s="35">
        <f>SUM(H34+H29+H19+H21)</f>
        <v>1060.2707999999998</v>
      </c>
    </row>
    <row r="37" spans="1:8" ht="14.25" customHeight="1" thickBot="1" x14ac:dyDescent="0.25">
      <c r="A37" s="12"/>
      <c r="B37" s="15"/>
      <c r="C37" s="15" t="s">
        <v>24</v>
      </c>
      <c r="D37" s="14"/>
      <c r="E37" s="14"/>
      <c r="F37" s="14"/>
      <c r="G37" s="15"/>
      <c r="H37" s="35">
        <f>SUM(H36*0.081)</f>
        <v>85.881934799999982</v>
      </c>
    </row>
    <row r="38" spans="1:8" s="44" customFormat="1" ht="14.25" customHeight="1" thickBot="1" x14ac:dyDescent="0.25">
      <c r="A38" s="6"/>
      <c r="B38" s="13"/>
      <c r="C38" s="13" t="s">
        <v>13</v>
      </c>
      <c r="D38" s="57"/>
      <c r="E38" s="57"/>
      <c r="F38" s="57"/>
      <c r="G38" s="13"/>
      <c r="H38" s="58">
        <f>SUM(H36:H37)</f>
        <v>1146.1527347999997</v>
      </c>
    </row>
    <row r="39" spans="1:8" x14ac:dyDescent="0.2">
      <c r="A39" s="1"/>
      <c r="B39" s="2"/>
      <c r="C39" s="2"/>
      <c r="D39" s="3"/>
      <c r="E39" s="3"/>
      <c r="F39" s="3"/>
      <c r="G39" s="2"/>
      <c r="H39" s="2"/>
    </row>
  </sheetData>
  <mergeCells count="1">
    <mergeCell ref="B5:C5"/>
  </mergeCells>
  <phoneticPr fontId="2" type="noConversion"/>
  <pageMargins left="0.78740157480314965" right="0.78740157480314965" top="0.98425196850393704" bottom="0.98425196850393704" header="0.51181102362204722" footer="0.51181102362204722"/>
  <pageSetup paperSize="9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Basistarif</vt:lpstr>
      <vt:lpstr>Basistarif!Druckbereich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Deplazes</dc:creator>
  <cp:lastModifiedBy>Sonja Decurtins - Energia Alpina</cp:lastModifiedBy>
  <cp:lastPrinted>2018-09-06T13:49:38Z</cp:lastPrinted>
  <dcterms:created xsi:type="dcterms:W3CDTF">2008-08-15T12:55:58Z</dcterms:created>
  <dcterms:modified xsi:type="dcterms:W3CDTF">2025-09-30T12:02:10Z</dcterms:modified>
</cp:coreProperties>
</file>